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150" windowHeight="73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<sst xmlns="http://schemas.openxmlformats.org/spreadsheetml/2006/main" count="44" uniqueCount="36">
  <si>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Spezifische Verdampfungswärme</t>
  </si>
  <si>
    <t>c</t>
  </si>
  <si>
    <t>SP</t>
  </si>
  <si>
    <t>Intervall</t>
  </si>
  <si>
    <t>s</t>
  </si>
  <si>
    <t>J/g•K</t>
  </si>
  <si>
    <t>°C</t>
  </si>
  <si>
    <t>Pel</t>
  </si>
  <si>
    <t xml:space="preserve">J </t>
  </si>
  <si>
    <t>Pth</t>
  </si>
  <si>
    <t>J</t>
  </si>
  <si>
    <t>t1</t>
  </si>
  <si>
    <t>ST</t>
  </si>
  <si>
    <t>m</t>
  </si>
  <si>
    <t>g</t>
  </si>
  <si>
    <t>Erwärmen:</t>
  </si>
  <si>
    <t>Sieden:</t>
  </si>
  <si>
    <t>t</t>
  </si>
  <si>
    <t>qv</t>
  </si>
  <si>
    <t>J/g</t>
  </si>
  <si>
    <t>md</t>
  </si>
  <si>
    <t>Wth/kJ</t>
  </si>
  <si>
    <t>md/g</t>
  </si>
  <si>
    <t>Wasser</t>
  </si>
  <si>
    <t>Spiritus</t>
  </si>
  <si>
    <t>Zeit bis zum Sieden</t>
  </si>
  <si>
    <t>Verlust Verdunsten</t>
  </si>
  <si>
    <t>Vorg</t>
  </si>
  <si>
    <t>t = t vorg + Intervall</t>
  </si>
  <si>
    <t>m0-Verl.</t>
  </si>
  <si>
    <t>m0</t>
  </si>
  <si>
    <t>md = Pth * t / qv</t>
  </si>
  <si>
    <t>m = start_m - md</t>
  </si>
  <si>
    <t>start_m=</t>
  </si>
  <si>
    <t>Wth/kJ = Pth * t / 1000</t>
  </si>
  <si>
    <t>Werte hier einstellen und dann ......................................................................händisch unter Einbeziehung von Abweichungen unterhalb eintragen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</si>
</sst>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2"/>
    </font>
    <font>
      <sz val="1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1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9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2225"/>
          <c:w val="0.964"/>
          <c:h val="0.955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Tabelle1!$I$14:$M$14</c:f>
              <c:numCache/>
            </c:numRef>
          </c:xVal>
          <c:yVal>
            <c:numRef>
              <c:f>Tabelle1!$I$15:$M$15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Tabelle1!$I$14:$M$14</c:f>
              <c:numCache/>
            </c:numRef>
          </c:xVal>
          <c:yVal>
            <c:numRef>
              <c:f>Tabelle1!$I$16:$M$16</c:f>
              <c:numCache/>
            </c:numRef>
          </c:yVal>
          <c:smooth val="1"/>
        </c:ser>
        <c:axId val="8259363"/>
        <c:axId val="7225404"/>
      </c:scatterChart>
      <c:valAx>
        <c:axId val="8259363"/>
        <c:scaling>
          <c:orientation val="minMax"/>
          <c:max val="350"/>
        </c:scaling>
        <c:axPos val="b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25404"/>
        <c:crosses val="autoZero"/>
        <c:crossBetween val="midCat"/>
        <c:dispUnits/>
      </c:valAx>
      <c:valAx>
        <c:axId val="7225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593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16</xdr:row>
      <xdr:rowOff>104775</xdr:rowOff>
    </xdr:from>
    <xdr:to>
      <xdr:col>9</xdr:col>
      <xdr:colOff>152400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752475" y="2695575"/>
        <a:ext cx="40576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 topLeftCell="A2">
      <selection activeCell="L30" sqref="L30"/>
    </sheetView>
  </sheetViews>
  <sheetFormatPr defaultColWidth="11.421875" defaultRowHeight="12.75"/>
  <cols>
    <col min="2" max="2" width="6.421875" style="0" customWidth="1"/>
    <col min="3" max="3" width="6.140625" style="0" customWidth="1"/>
    <col min="4" max="4" width="7.00390625" style="0" customWidth="1"/>
    <col min="7" max="7" width="2.140625" style="0" customWidth="1"/>
    <col min="8" max="8" width="7.421875" style="0" customWidth="1"/>
    <col min="9" max="9" width="6.421875" style="0" customWidth="1"/>
    <col min="16" max="16" width="20.28125" style="0" customWidth="1"/>
  </cols>
  <sheetData>
    <row r="1" ht="12.75">
      <c r="A1" t="s">
        <v>0</v>
      </c>
    </row>
    <row r="2" spans="1:8" ht="12.75">
      <c r="A2" s="1" t="s">
        <v>12</v>
      </c>
      <c r="B2" s="4">
        <v>18</v>
      </c>
      <c r="C2" t="s">
        <v>6</v>
      </c>
      <c r="D2" t="s">
        <v>24</v>
      </c>
      <c r="H2" t="s">
        <v>16</v>
      </c>
    </row>
    <row r="3" spans="1:9" ht="12.75">
      <c r="A3" s="1" t="s">
        <v>1</v>
      </c>
      <c r="B3" s="4">
        <v>2.43</v>
      </c>
      <c r="C3" t="s">
        <v>5</v>
      </c>
      <c r="D3">
        <v>2.43</v>
      </c>
      <c r="I3" t="s">
        <v>27</v>
      </c>
    </row>
    <row r="4" spans="1:16" ht="12.75">
      <c r="A4" s="1" t="s">
        <v>2</v>
      </c>
      <c r="B4" s="4">
        <v>78</v>
      </c>
      <c r="C4" t="s">
        <v>6</v>
      </c>
      <c r="D4">
        <v>78</v>
      </c>
      <c r="E4" t="s">
        <v>26</v>
      </c>
      <c r="H4" t="s">
        <v>17</v>
      </c>
      <c r="I4" s="4">
        <v>0</v>
      </c>
      <c r="J4" s="6">
        <f aca="true" t="shared" si="0" ref="J4:O4">I4+$B$8</f>
        <v>300</v>
      </c>
      <c r="K4" s="6">
        <f t="shared" si="0"/>
        <v>600</v>
      </c>
      <c r="L4" s="6">
        <f t="shared" si="0"/>
        <v>900</v>
      </c>
      <c r="M4" s="6">
        <f t="shared" si="0"/>
        <v>1200</v>
      </c>
      <c r="N4" s="6">
        <f t="shared" si="0"/>
        <v>1500</v>
      </c>
      <c r="O4" s="6">
        <f t="shared" si="0"/>
        <v>1800</v>
      </c>
      <c r="P4" t="s">
        <v>28</v>
      </c>
    </row>
    <row r="5" spans="1:16" ht="12.75">
      <c r="A5" s="1" t="s">
        <v>30</v>
      </c>
      <c r="B5" s="4">
        <v>900</v>
      </c>
      <c r="C5" t="s">
        <v>14</v>
      </c>
      <c r="E5" s="8">
        <v>0.01</v>
      </c>
      <c r="H5" t="s">
        <v>13</v>
      </c>
      <c r="I5" s="9">
        <f>B5*(1-E5)</f>
        <v>891</v>
      </c>
      <c r="J5" s="7">
        <f>$I$5-J10</f>
        <v>787.3051251489869</v>
      </c>
      <c r="K5" s="7">
        <f>$I$5-K10</f>
        <v>683.6102502979738</v>
      </c>
      <c r="L5" s="7">
        <f>$I$5-L10</f>
        <v>579.9153754469608</v>
      </c>
      <c r="M5" s="7">
        <f>$I$5-M10</f>
        <v>476.22050059594756</v>
      </c>
      <c r="N5" s="7">
        <f>$I$5-N10</f>
        <v>372.5256257449345</v>
      </c>
      <c r="O5" s="7">
        <f>$I$5-O10</f>
        <v>268.8307508939214</v>
      </c>
      <c r="P5" t="s">
        <v>32</v>
      </c>
    </row>
    <row r="6" spans="1:9" ht="12.75">
      <c r="A6" s="1" t="s">
        <v>7</v>
      </c>
      <c r="B6" s="4">
        <v>320</v>
      </c>
      <c r="C6" t="s">
        <v>8</v>
      </c>
      <c r="H6" t="s">
        <v>33</v>
      </c>
      <c r="I6" t="s">
        <v>29</v>
      </c>
    </row>
    <row r="7" spans="1:3" ht="12.75">
      <c r="A7" s="1" t="s">
        <v>9</v>
      </c>
      <c r="B7" s="4">
        <v>290</v>
      </c>
      <c r="C7" t="s">
        <v>10</v>
      </c>
    </row>
    <row r="8" spans="1:9" ht="12.75">
      <c r="A8" s="1" t="s">
        <v>3</v>
      </c>
      <c r="B8" s="4">
        <v>300</v>
      </c>
      <c r="C8" t="s">
        <v>4</v>
      </c>
      <c r="I8" t="s">
        <v>27</v>
      </c>
    </row>
    <row r="9" spans="1:16" ht="12.75">
      <c r="A9" s="1" t="s">
        <v>18</v>
      </c>
      <c r="B9" s="4">
        <v>839</v>
      </c>
      <c r="C9" t="s">
        <v>19</v>
      </c>
      <c r="D9">
        <v>839</v>
      </c>
      <c r="E9" s="1" t="s">
        <v>15</v>
      </c>
      <c r="H9" t="s">
        <v>17</v>
      </c>
      <c r="I9" s="4">
        <v>0</v>
      </c>
      <c r="J9" s="6">
        <f aca="true" t="shared" si="1" ref="J9:O9">I9+$B$8</f>
        <v>300</v>
      </c>
      <c r="K9" s="6">
        <f t="shared" si="1"/>
        <v>600</v>
      </c>
      <c r="L9" s="6">
        <f t="shared" si="1"/>
        <v>900</v>
      </c>
      <c r="M9" s="6">
        <f t="shared" si="1"/>
        <v>1200</v>
      </c>
      <c r="N9" s="6">
        <f t="shared" si="1"/>
        <v>1500</v>
      </c>
      <c r="O9" s="6">
        <f t="shared" si="1"/>
        <v>1800</v>
      </c>
      <c r="P9" t="s">
        <v>28</v>
      </c>
    </row>
    <row r="10" spans="1:16" ht="12.75">
      <c r="A10" s="1"/>
      <c r="B10" s="2"/>
      <c r="E10" s="1" t="s">
        <v>11</v>
      </c>
      <c r="H10" t="s">
        <v>20</v>
      </c>
      <c r="I10" s="4">
        <v>0</v>
      </c>
      <c r="J10" s="3">
        <f>$B$7*J9/$B$9</f>
        <v>103.69487485101311</v>
      </c>
      <c r="K10" s="3">
        <f>$B$7*K9/$B$9</f>
        <v>207.38974970202622</v>
      </c>
      <c r="L10" s="3">
        <f>$B$7*L9/$B$9</f>
        <v>311.0846245530393</v>
      </c>
      <c r="M10" s="3">
        <f>$B$7*M9/$B$9</f>
        <v>414.77949940405244</v>
      </c>
      <c r="N10" s="3">
        <f>$B$7*N9/$B$9</f>
        <v>518.4743742550655</v>
      </c>
      <c r="O10" s="3">
        <f>$B$7*O9/$B$9</f>
        <v>622.1692491060786</v>
      </c>
      <c r="P10" t="s">
        <v>31</v>
      </c>
    </row>
    <row r="11" spans="1:9" ht="12.75">
      <c r="A11" s="1"/>
      <c r="B11" s="2"/>
      <c r="E11" s="5">
        <f>B3*B5*(B4-B2)/B7</f>
        <v>452.48275862068965</v>
      </c>
      <c r="F11" t="s">
        <v>4</v>
      </c>
      <c r="I11" t="s">
        <v>27</v>
      </c>
    </row>
    <row r="12" spans="1:5" ht="12.75">
      <c r="A12" s="1"/>
      <c r="B12" s="2"/>
      <c r="E12" t="s">
        <v>25</v>
      </c>
    </row>
    <row r="13" spans="1:2" ht="12.75">
      <c r="A13" t="s">
        <v>35</v>
      </c>
      <c r="B13" s="2"/>
    </row>
    <row r="14" spans="8:16" ht="12.75">
      <c r="H14" t="s">
        <v>21</v>
      </c>
      <c r="I14" s="10">
        <v>0</v>
      </c>
      <c r="J14" s="3">
        <f aca="true" t="shared" si="2" ref="J14:O14">J4*$B$7/1000</f>
        <v>87</v>
      </c>
      <c r="K14" s="3">
        <f t="shared" si="2"/>
        <v>174</v>
      </c>
      <c r="L14" s="3">
        <f t="shared" si="2"/>
        <v>261</v>
      </c>
      <c r="M14" s="3">
        <f t="shared" si="2"/>
        <v>348</v>
      </c>
      <c r="N14" s="3">
        <f t="shared" si="2"/>
        <v>435</v>
      </c>
      <c r="O14" s="3">
        <f t="shared" si="2"/>
        <v>522</v>
      </c>
      <c r="P14" t="s">
        <v>34</v>
      </c>
    </row>
    <row r="15" spans="6:15" ht="12.75">
      <c r="F15" t="s">
        <v>23</v>
      </c>
      <c r="H15" s="3" t="s">
        <v>22</v>
      </c>
      <c r="I15" s="10">
        <v>0</v>
      </c>
      <c r="J15" s="3">
        <v>38.42756183745583</v>
      </c>
      <c r="K15" s="3">
        <v>76.85512367491167</v>
      </c>
      <c r="L15" s="3">
        <v>115.2826855123675</v>
      </c>
      <c r="M15" s="3">
        <v>153.71024734982333</v>
      </c>
      <c r="N15" s="3">
        <v>192.13780918727915</v>
      </c>
      <c r="O15" s="3">
        <v>230.565371024735</v>
      </c>
    </row>
    <row r="16" spans="6:15" ht="12.75">
      <c r="F16" t="s">
        <v>24</v>
      </c>
      <c r="H16" s="3" t="s">
        <v>22</v>
      </c>
      <c r="I16" s="10">
        <v>0</v>
      </c>
      <c r="J16" s="3">
        <v>103.57142857142857</v>
      </c>
      <c r="K16" s="3">
        <v>207.14285714285714</v>
      </c>
      <c r="L16" s="3">
        <v>310.7142857142857</v>
      </c>
      <c r="M16" s="3">
        <v>414.2857142857143</v>
      </c>
      <c r="N16" s="3">
        <v>517.8571428571429</v>
      </c>
      <c r="O16" s="3">
        <v>621.4285714285714</v>
      </c>
    </row>
  </sheetData>
  <printOptions/>
  <pageMargins left="0.75" right="0.75" top="1" bottom="1" header="0.4921259845" footer="0.4921259845"/>
  <pageSetup fitToHeight="1" fitToWidth="1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.</cp:lastModifiedBy>
  <cp:lastPrinted>2004-01-05T16:20:07Z</cp:lastPrinted>
  <dcterms:created xsi:type="dcterms:W3CDTF">2004-01-05T15:54:31Z</dcterms:created>
  <dcterms:modified xsi:type="dcterms:W3CDTF">2009-11-21T11:25:54Z</dcterms:modified>
  <cp:category/>
  <cp:version/>
  <cp:contentType/>
  <cp:contentStatus/>
</cp:coreProperties>
</file>